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xr:revisionPtr revIDLastSave="0" documentId="13_ncr:1_{32CCA253-E593-4DD5-B046-7062009BE3AB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tart here" sheetId="1" r:id="rId1"/>
    <sheet name="Forecast" sheetId="2" r:id="rId2"/>
    <sheet name="Example" sheetId="3" r:id="rId3"/>
  </sheets>
  <definedNames>
    <definedName name="_xlnm.Print_Area" localSheetId="2">Example!$A$1:$O$39</definedName>
    <definedName name="_xlnm.Print_Area" localSheetId="1">Forecast!$A$1:$O$39</definedName>
    <definedName name="_xlnm.Print_Titles" localSheetId="2">Example!$7:$8</definedName>
    <definedName name="_xlnm.Print_Titles" localSheetId="1">Forecast!$7:$8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6" i="3" l="1"/>
  <c r="M36" i="3"/>
  <c r="L36" i="3"/>
  <c r="K36" i="3"/>
  <c r="J36" i="3"/>
  <c r="I36" i="3"/>
  <c r="H36" i="3"/>
  <c r="G36" i="3"/>
  <c r="F36" i="3"/>
  <c r="E36" i="3"/>
  <c r="D36" i="3"/>
  <c r="C36" i="3"/>
  <c r="B36" i="3"/>
  <c r="N35" i="3"/>
  <c r="N37" i="3" s="1"/>
  <c r="M35" i="3"/>
  <c r="M37" i="3" s="1"/>
  <c r="L35" i="3"/>
  <c r="L37" i="3" s="1"/>
  <c r="K35" i="3"/>
  <c r="K37" i="3" s="1"/>
  <c r="J35" i="3"/>
  <c r="J37" i="3" s="1"/>
  <c r="I35" i="3"/>
  <c r="I37" i="3" s="1"/>
  <c r="H35" i="3"/>
  <c r="H37" i="3" s="1"/>
  <c r="G35" i="3"/>
  <c r="G37" i="3" s="1"/>
  <c r="F35" i="3"/>
  <c r="F37" i="3" s="1"/>
  <c r="E35" i="3"/>
  <c r="E37" i="3" s="1"/>
  <c r="D35" i="3"/>
  <c r="D37" i="3" s="1"/>
  <c r="C35" i="3"/>
  <c r="C37" i="3" s="1"/>
  <c r="B35" i="3"/>
  <c r="B37" i="3" s="1"/>
  <c r="O33" i="3"/>
  <c r="O32" i="3"/>
  <c r="O31" i="3"/>
  <c r="O30" i="3"/>
  <c r="O29" i="3"/>
  <c r="O28" i="3"/>
  <c r="O27" i="3"/>
  <c r="O26" i="3"/>
  <c r="O25" i="3"/>
  <c r="O24" i="3"/>
  <c r="O23" i="3"/>
  <c r="O22" i="3"/>
  <c r="O21" i="3"/>
  <c r="O20" i="3"/>
  <c r="O19" i="3"/>
  <c r="O18" i="3"/>
  <c r="O17" i="3"/>
  <c r="O15" i="3"/>
  <c r="O14" i="3"/>
  <c r="O13" i="3"/>
  <c r="O12" i="3"/>
  <c r="O11" i="3"/>
  <c r="O35" i="3" s="1"/>
  <c r="B9" i="3"/>
  <c r="B8" i="3"/>
  <c r="C8" i="3" s="1"/>
  <c r="D8" i="3" s="1"/>
  <c r="E8" i="3" s="1"/>
  <c r="F8" i="3" s="1"/>
  <c r="G8" i="3" s="1"/>
  <c r="H8" i="3" s="1"/>
  <c r="I8" i="3" s="1"/>
  <c r="J8" i="3" s="1"/>
  <c r="K8" i="3" s="1"/>
  <c r="L8" i="3" s="1"/>
  <c r="M8" i="3" s="1"/>
  <c r="N8" i="3" s="1"/>
  <c r="N36" i="2"/>
  <c r="M36" i="2"/>
  <c r="L36" i="2"/>
  <c r="K36" i="2"/>
  <c r="J36" i="2"/>
  <c r="I36" i="2"/>
  <c r="H36" i="2"/>
  <c r="G36" i="2"/>
  <c r="F36" i="2"/>
  <c r="E36" i="2"/>
  <c r="D36" i="2"/>
  <c r="C36" i="2"/>
  <c r="B36" i="2"/>
  <c r="N35" i="2"/>
  <c r="N37" i="2" s="1"/>
  <c r="M35" i="2"/>
  <c r="M37" i="2" s="1"/>
  <c r="L35" i="2"/>
  <c r="L37" i="2" s="1"/>
  <c r="K35" i="2"/>
  <c r="K37" i="2" s="1"/>
  <c r="J35" i="2"/>
  <c r="J37" i="2" s="1"/>
  <c r="I35" i="2"/>
  <c r="I37" i="2" s="1"/>
  <c r="H35" i="2"/>
  <c r="H37" i="2" s="1"/>
  <c r="G35" i="2"/>
  <c r="G37" i="2" s="1"/>
  <c r="F35" i="2"/>
  <c r="F37" i="2" s="1"/>
  <c r="E35" i="2"/>
  <c r="E37" i="2" s="1"/>
  <c r="D35" i="2"/>
  <c r="D37" i="2" s="1"/>
  <c r="C35" i="2"/>
  <c r="C37" i="2" s="1"/>
  <c r="B35" i="2"/>
  <c r="B37" i="2" s="1"/>
  <c r="O33" i="2"/>
  <c r="O32" i="2"/>
  <c r="O31" i="2"/>
  <c r="O30" i="2"/>
  <c r="O29" i="2"/>
  <c r="O28" i="2"/>
  <c r="O27" i="2"/>
  <c r="O26" i="2"/>
  <c r="O25" i="2"/>
  <c r="O24" i="2"/>
  <c r="O23" i="2"/>
  <c r="O22" i="2"/>
  <c r="O21" i="2"/>
  <c r="O20" i="2"/>
  <c r="O19" i="2"/>
  <c r="O36" i="2" s="1"/>
  <c r="O18" i="2"/>
  <c r="O17" i="2"/>
  <c r="O15" i="2"/>
  <c r="O14" i="2"/>
  <c r="O13" i="2"/>
  <c r="O12" i="2"/>
  <c r="O11" i="2"/>
  <c r="O35" i="2" s="1"/>
  <c r="B9" i="2"/>
  <c r="O9" i="2" s="1"/>
  <c r="N8" i="2"/>
  <c r="M8" i="2"/>
  <c r="L8" i="2"/>
  <c r="K8" i="2"/>
  <c r="J8" i="2"/>
  <c r="I8" i="2"/>
  <c r="H8" i="2"/>
  <c r="G8" i="2"/>
  <c r="F8" i="2"/>
  <c r="E8" i="2"/>
  <c r="D8" i="2"/>
  <c r="C8" i="2"/>
  <c r="B8" i="2"/>
  <c r="F4" i="2"/>
  <c r="J3" i="2"/>
  <c r="O37" i="2" l="1"/>
  <c r="B38" i="2"/>
  <c r="O36" i="3"/>
  <c r="O37" i="3" s="1"/>
  <c r="B38" i="3"/>
  <c r="O9" i="3"/>
  <c r="B39" i="3"/>
  <c r="C9" i="3"/>
  <c r="C38" i="3" s="1"/>
  <c r="B39" i="2"/>
  <c r="C9" i="2"/>
  <c r="C38" i="2" s="1"/>
  <c r="C39" i="3" l="1"/>
  <c r="D9" i="3"/>
  <c r="D38" i="3" s="1"/>
  <c r="C39" i="2"/>
  <c r="D9" i="2"/>
  <c r="D38" i="2" s="1"/>
  <c r="D39" i="3" l="1"/>
  <c r="E9" i="3"/>
  <c r="E38" i="3" s="1"/>
  <c r="D39" i="2"/>
  <c r="E9" i="2"/>
  <c r="E38" i="2" s="1"/>
  <c r="E39" i="3" l="1"/>
  <c r="F9" i="3"/>
  <c r="F38" i="3" s="1"/>
  <c r="E39" i="2"/>
  <c r="F9" i="2"/>
  <c r="F38" i="2" s="1"/>
  <c r="F39" i="3" l="1"/>
  <c r="G9" i="3"/>
  <c r="G38" i="3" s="1"/>
  <c r="F39" i="2"/>
  <c r="G9" i="2"/>
  <c r="G38" i="2" s="1"/>
  <c r="G39" i="3" l="1"/>
  <c r="H9" i="3"/>
  <c r="H38" i="3" s="1"/>
  <c r="G39" i="2"/>
  <c r="H9" i="2"/>
  <c r="H38" i="2" s="1"/>
  <c r="H39" i="3" l="1"/>
  <c r="I9" i="3"/>
  <c r="I38" i="3" s="1"/>
  <c r="H39" i="2"/>
  <c r="I9" i="2"/>
  <c r="I38" i="2" s="1"/>
  <c r="I39" i="3" l="1"/>
  <c r="J9" i="3"/>
  <c r="J38" i="3" s="1"/>
  <c r="I39" i="2"/>
  <c r="J9" i="2"/>
  <c r="J38" i="2" s="1"/>
  <c r="J39" i="3" l="1"/>
  <c r="K9" i="3"/>
  <c r="K38" i="3" s="1"/>
  <c r="J39" i="2"/>
  <c r="K9" i="2"/>
  <c r="K38" i="2" s="1"/>
  <c r="K39" i="3" l="1"/>
  <c r="L9" i="3"/>
  <c r="L38" i="3" s="1"/>
  <c r="K39" i="2"/>
  <c r="L9" i="2"/>
  <c r="L38" i="2" s="1"/>
  <c r="L39" i="3" l="1"/>
  <c r="M9" i="3"/>
  <c r="M38" i="3" s="1"/>
  <c r="L39" i="2"/>
  <c r="M9" i="2"/>
  <c r="M38" i="2" s="1"/>
  <c r="M39" i="3" l="1"/>
  <c r="N9" i="3"/>
  <c r="N38" i="3" s="1"/>
  <c r="M39" i="2"/>
  <c r="N9" i="2"/>
  <c r="N38" i="2" s="1"/>
  <c r="J2" i="3" l="1"/>
  <c r="O38" i="3"/>
  <c r="N39" i="3"/>
  <c r="J2" i="2"/>
  <c r="O38" i="2"/>
  <c r="N39" i="2"/>
  <c r="J3" i="3" l="1"/>
  <c r="F4" i="3"/>
</calcChain>
</file>

<file path=xl/sharedStrings.xml><?xml version="1.0" encoding="utf-8"?>
<sst xmlns="http://schemas.openxmlformats.org/spreadsheetml/2006/main" count="131" uniqueCount="87">
  <si>
    <t>13-week cash flow forecast</t>
  </si>
  <si>
    <t>A free template from Konzult. The guide is at konzult.co.za/cash-flow-forecast-template</t>
  </si>
  <si>
    <t>What it does</t>
  </si>
  <si>
    <t>Shows, week by week for the next 13 weeks, the money you expect in and out of the bank, and what the balance will be at the end of each week.</t>
  </si>
  <si>
    <t>It answers one question: will there be enough money to pay everyone on time?</t>
  </si>
  <si>
    <t>How to fill it in</t>
  </si>
  <si>
    <t>1. On the Forecast tab, type the Monday your forecast starts, the money in the bank that morning (all the business's accounts together), and the lowest balance you'd be comfortable with.</t>
  </si>
  <si>
    <t>2. Money in: start with invoices you've already sent, in the week you expect to be paid, not the week they're due. Then add cash and card sales, based on recent weeks.</t>
  </si>
  <si>
    <t>3. Money out: salaries, rent, debit orders, supplier accounts, loan repayments, SARS, and what you take out yourself. Your last three months' bank statements are the best checklist.</t>
  </si>
  <si>
    <t>4. Use amounts as they go through the bank, VAT included, and put what you pay SARS in its own rows.</t>
  </si>
  <si>
    <t>5. Read the bottom rows. Any week below your comfortable balance turns red, and the top of the sheet shows your lowest week.</t>
  </si>
  <si>
    <t>6. Every week, on the same day: save a copy, then copy the yellow cells from weeks 2 to 13 and paste them one column to the left. Clear week 13 and fill it in, and update the first Monday and the bank balance.</t>
  </si>
  <si>
    <t>Colours</t>
  </si>
  <si>
    <t>Yellow cells with blue numbers: type in these.</t>
  </si>
  <si>
    <t>White cells work themselves out: leave them as they are. Add or rename rows to suit your business, but keep them inside the money in and money out sections.</t>
  </si>
  <si>
    <t>SARS dates to put in</t>
  </si>
  <si>
    <t>PAYE, UIF and SDL (EMP201): by the 7th of the month after the salaries are paid.</t>
  </si>
  <si>
    <t>VAT: every two months for most small businesses, by the 25th of the month after the period ends, or the last business day of that month on eFiling.</t>
  </si>
  <si>
    <t>Provisional tax: six months into your financial year, and at its end.</t>
  </si>
  <si>
    <t>Check your exact dates with your accountant or on SARS eFiling.</t>
  </si>
  <si>
    <t>See it worked through</t>
  </si>
  <si>
    <t>The Example tab is a made-up joinery business heading into the December shutdown. Its notes column explains each number.</t>
  </si>
  <si>
    <t>Want a second pair of eyes on your numbers?</t>
  </si>
  <si>
    <t>Book a free 60-minute conversation with Konzult at konzult.co.za/contact, or try the free profit margin calculator at konzult.co.za/profit-margin-calculator.</t>
  </si>
  <si>
    <t>Free to use, change and share. A planning tool, not accounting or tax advice. Konzult Analytics (Pty) Ltd.</t>
  </si>
  <si>
    <t>Business</t>
  </si>
  <si>
    <t>Lowest balance in these 13 weeks</t>
  </si>
  <si>
    <t>First Monday of the forecast</t>
  </si>
  <si>
    <t>In the week starting</t>
  </si>
  <si>
    <t>Money in the bank that morning</t>
  </si>
  <si>
    <t>Lowest balance you're comfortable with</t>
  </si>
  <si>
    <t>Often a month's salaries</t>
  </si>
  <si>
    <t>Week</t>
  </si>
  <si>
    <t>13 weeks</t>
  </si>
  <si>
    <t>Notes</t>
  </si>
  <si>
    <t>Week starting</t>
  </si>
  <si>
    <t>Money in the bank at the start</t>
  </si>
  <si>
    <t>MONEY IN</t>
  </si>
  <si>
    <t>Cash and card sales</t>
  </si>
  <si>
    <t>Payments from clients</t>
  </si>
  <si>
    <t>In the week you expect the money, not the week it's due</t>
  </si>
  <si>
    <t>VAT refunds from SARS</t>
  </si>
  <si>
    <t>Only if SARS owes you</t>
  </si>
  <si>
    <t>Loans, or money the owners put in</t>
  </si>
  <si>
    <t>Other money in</t>
  </si>
  <si>
    <t>MONEY OUT</t>
  </si>
  <si>
    <t>Suppliers and stock</t>
  </si>
  <si>
    <t>Salaries and wages</t>
  </si>
  <si>
    <t>Include bonuses and 13th cheques</t>
  </si>
  <si>
    <t>PAYE, UIF and SDL</t>
  </si>
  <si>
    <t>EMP201: by the 7th of the month after the salaries</t>
  </si>
  <si>
    <t>Rent</t>
  </si>
  <si>
    <t>Electricity and water</t>
  </si>
  <si>
    <t>Phone, internet and software</t>
  </si>
  <si>
    <t>Insurance</t>
  </si>
  <si>
    <t>Vehicles and fuel</t>
  </si>
  <si>
    <t>Marketing</t>
  </si>
  <si>
    <t>Accountant and other fees</t>
  </si>
  <si>
    <t>Bank charges and interest</t>
  </si>
  <si>
    <t>Loan and lease repayments</t>
  </si>
  <si>
    <t>VAT payments to SARS</t>
  </si>
  <si>
    <t>Usually every two months: by the 25th, or the last business day on eFiling</t>
  </si>
  <si>
    <t>Provisional and income tax</t>
  </si>
  <si>
    <t>Six months into your financial year, and at its end</t>
  </si>
  <si>
    <t>Owner's drawings</t>
  </si>
  <si>
    <t>What you take out yourself</t>
  </si>
  <si>
    <t>Equipment and other big buys</t>
  </si>
  <si>
    <t>Deposits too</t>
  </si>
  <si>
    <t>Other money out</t>
  </si>
  <si>
    <t>Total money in</t>
  </si>
  <si>
    <t>Total money out</t>
  </si>
  <si>
    <t>Money in less money out</t>
  </si>
  <si>
    <t>Money in the bank at the end</t>
  </si>
  <si>
    <t>Below your comfortable balance?</t>
  </si>
  <si>
    <t>Example: a joinery business (made up)</t>
  </si>
  <si>
    <t>What the owner could do: move the saw's deposit to February, ask the timber supplier to split December's account, and chase the biggest December invoices before the break.</t>
  </si>
  <si>
    <t>Small jobs paid on collection; closed over the shutdown</t>
  </si>
  <si>
    <t>Invoices already sent, in the week each client usually pays</t>
  </si>
  <si>
    <t>Timber accounts at month-end; December's paid before the break</t>
  </si>
  <si>
    <t>Paid on the 25th; December's on the 15th, with R30,000 of bonuses</t>
  </si>
  <si>
    <t>January's includes PAYE on the bonuses</t>
  </si>
  <si>
    <t>On the 1st</t>
  </si>
  <si>
    <t>Debit orders on the 1st</t>
  </si>
  <si>
    <t>Bakkie finance</t>
  </si>
  <si>
    <t>September and October on 30 November; November and December on 29 January</t>
  </si>
  <si>
    <t>R20,000 a month</t>
  </si>
  <si>
    <t>Deposit on a new panel saw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</si>
</sst>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\ mmm\ yyyy"/>
    <numFmt numFmtId="165" formatCode="&quot;R&quot;\ #,##0;[Red]\-&quot;R&quot;\ #,##0;&quot;-&quot;"/>
    <numFmt numFmtId="166" formatCode="d\ mmm"/>
  </numFmts>
  <fonts count="12" x14ac:knownFonts="1">
    <font>
      <sz val="11"/>
      <color theme="1"/>
      <name val="Calibri"/>
      <family val="2"/>
      <scheme val="minor"/>
    </font>
    <font>
      <b/>
      <sz val="18"/>
      <color rgb="FF1A1714"/>
      <name val="Arial"/>
    </font>
    <font>
      <u/>
      <sz val="10"/>
      <color rgb="FFFF3210"/>
      <name val="Arial"/>
    </font>
    <font>
      <sz val="10"/>
      <name val="Arial"/>
    </font>
    <font>
      <b/>
      <sz val="12"/>
      <color rgb="FF1A1714"/>
      <name val="Arial"/>
    </font>
    <font>
      <sz val="10"/>
      <color rgb="FF0000FF"/>
      <name val="Arial"/>
    </font>
    <font>
      <i/>
      <sz val="9"/>
      <color rgb="FF666666"/>
      <name val="Arial"/>
    </font>
    <font>
      <b/>
      <sz val="14"/>
      <color rgb="FF1A1714"/>
      <name val="Arial"/>
    </font>
    <font>
      <b/>
      <sz val="10"/>
      <name val="Arial"/>
    </font>
    <font>
      <b/>
      <sz val="10"/>
      <color rgb="FFFF3210"/>
      <name val="Arial"/>
    </font>
    <font>
      <b/>
      <sz val="10"/>
      <color rgb="FFFFFFFF"/>
      <name val="Arial"/>
    </font>
    <font>
      <b/>
      <sz val="10"/>
      <color rgb="FF9C0006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2CC"/>
      </patternFill>
    </fill>
    <fill>
      <patternFill patternType="solid">
        <fgColor rgb="FF1A1714"/>
      </patternFill>
    </fill>
    <fill>
      <patternFill patternType="solid">
        <fgColor rgb="FFF7F4EE"/>
      </patternFill>
    </fill>
  </fills>
  <borders count="3">
    <border>
      <left/>
      <right/>
      <top/>
      <bottom/>
      <diagonal/>
    </border>
    <border>
      <left/>
      <right/>
      <top/>
      <bottom style="thin">
        <color rgb="FFBFBFBF"/>
      </bottom>
      <diagonal/>
    </border>
    <border>
      <left/>
      <right/>
      <top style="thin">
        <color rgb="FF1A171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5" fillId="2" borderId="0" xfId="0" applyFont="1" applyFill="1" applyAlignment="1">
      <alignment vertical="top" wrapText="1"/>
    </xf>
    <xf numFmtId="0" fontId="6" fillId="0" borderId="0" xfId="0" applyFont="1" applyAlignment="1">
      <alignment vertical="top" wrapText="1"/>
    </xf>
    <xf numFmtId="0" fontId="7" fillId="0" borderId="0" xfId="0" applyFont="1"/>
    <xf numFmtId="0" fontId="3" fillId="0" borderId="0" xfId="0" applyFont="1"/>
    <xf numFmtId="165" fontId="8" fillId="0" borderId="0" xfId="0" applyNumberFormat="1" applyFont="1" applyAlignment="1">
      <alignment horizontal="left"/>
    </xf>
    <xf numFmtId="164" fontId="5" fillId="2" borderId="0" xfId="0" applyNumberFormat="1" applyFont="1" applyFill="1" applyAlignment="1">
      <alignment horizontal="left"/>
    </xf>
    <xf numFmtId="164" fontId="8" fillId="0" borderId="0" xfId="0" applyNumberFormat="1" applyFont="1" applyAlignment="1">
      <alignment horizontal="left"/>
    </xf>
    <xf numFmtId="165" fontId="5" fillId="2" borderId="0" xfId="0" applyNumberFormat="1" applyFont="1" applyFill="1" applyAlignment="1">
      <alignment horizontal="left"/>
    </xf>
    <xf numFmtId="0" fontId="9" fillId="0" borderId="0" xfId="0" applyFont="1"/>
    <xf numFmtId="0" fontId="6" fillId="0" borderId="0" xfId="0" applyFont="1"/>
    <xf numFmtId="0" fontId="10" fillId="3" borderId="0" xfId="0" applyFont="1" applyFill="1" applyAlignment="1">
      <alignment horizontal="left"/>
    </xf>
    <xf numFmtId="0" fontId="10" fillId="3" borderId="0" xfId="0" applyFont="1" applyFill="1" applyAlignment="1">
      <alignment horizontal="right"/>
    </xf>
    <xf numFmtId="0" fontId="8" fillId="0" borderId="0" xfId="0" applyFont="1"/>
    <xf numFmtId="166" fontId="8" fillId="0" borderId="0" xfId="0" applyNumberFormat="1" applyFont="1"/>
    <xf numFmtId="165" fontId="3" fillId="0" borderId="0" xfId="0" applyNumberFormat="1" applyFont="1"/>
    <xf numFmtId="0" fontId="8" fillId="4" borderId="0" xfId="0" applyFont="1" applyFill="1"/>
    <xf numFmtId="0" fontId="3" fillId="4" borderId="0" xfId="0" applyFont="1" applyFill="1"/>
    <xf numFmtId="165" fontId="5" fillId="2" borderId="1" xfId="0" applyNumberFormat="1" applyFont="1" applyFill="1" applyBorder="1"/>
    <xf numFmtId="0" fontId="8" fillId="0" borderId="2" xfId="0" applyFont="1" applyBorder="1"/>
    <xf numFmtId="165" fontId="3" fillId="0" borderId="2" xfId="0" applyNumberFormat="1" applyFont="1" applyBorder="1"/>
    <xf numFmtId="165" fontId="8" fillId="0" borderId="0" xfId="0" applyNumberFormat="1" applyFont="1"/>
    <xf numFmtId="0" fontId="8" fillId="4" borderId="2" xfId="0" applyFont="1" applyFill="1" applyBorder="1"/>
    <xf numFmtId="165" fontId="8" fillId="4" borderId="2" xfId="0" applyNumberFormat="1" applyFont="1" applyFill="1" applyBorder="1"/>
    <xf numFmtId="0" fontId="11" fillId="0" borderId="0" xfId="0" applyFont="1" applyAlignment="1">
      <alignment horizontal="right"/>
    </xf>
    <xf numFmtId="0" fontId="5" fillId="2" borderId="0" xfId="0" applyFont="1" applyFill="1" applyAlignment="1">
      <alignment horizontal="left"/>
    </xf>
    <xf numFmtId="0" fontId="3" fillId="0" borderId="0" xfId="0" applyFont="1"/>
  </cellXfs>
  <cellStyles count="1">
    <cellStyle name="Normal" xfId="0" builtinId="0"/>
  </cellStyles>
  <dxfs count="2">
    <dxf>
      <font>
        <b/>
        <color rgb="FF9C0006"/>
      </font>
      <fill>
        <patternFill patternType="solid">
          <fgColor rgb="FFFFC7CE"/>
          <bgColor rgb="FFFFC7CE"/>
        </patternFill>
      </fill>
    </dxf>
    <dxf>
      <font>
        <b/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konzult.co.za/cash-flow-forecast-templa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B33"/>
  <sheetViews>
    <sheetView showGridLines="0" tabSelected="1" workbookViewId="0"/>
  </sheetViews>
  <sheetFormatPr defaultRowHeight="14.4" x14ac:dyDescent="0.3"/>
  <cols>
    <col min="1" max="1" width="3" customWidth="1"/>
    <col min="2" max="2" width="110" customWidth="1"/>
  </cols>
  <sheetData>
    <row r="2" spans="2:2" ht="28.05" customHeight="1" x14ac:dyDescent="0.3">
      <c r="B2" s="1" t="s">
        <v>0</v>
      </c>
    </row>
    <row r="3" spans="2:2" x14ac:dyDescent="0.3">
      <c r="B3" s="2" t="s">
        <v>1</v>
      </c>
    </row>
    <row r="4" spans="2:2" x14ac:dyDescent="0.3">
      <c r="B4" s="3"/>
    </row>
    <row r="5" spans="2:2" ht="19.95" customHeight="1" x14ac:dyDescent="0.3">
      <c r="B5" s="4" t="s">
        <v>2</v>
      </c>
    </row>
    <row r="6" spans="2:2" ht="27" customHeight="1" x14ac:dyDescent="0.3">
      <c r="B6" s="3" t="s">
        <v>3</v>
      </c>
    </row>
    <row r="7" spans="2:2" ht="13.5" customHeight="1" x14ac:dyDescent="0.3">
      <c r="B7" s="3" t="s">
        <v>4</v>
      </c>
    </row>
    <row r="8" spans="2:2" x14ac:dyDescent="0.3">
      <c r="B8" s="3"/>
    </row>
    <row r="9" spans="2:2" ht="19.95" customHeight="1" x14ac:dyDescent="0.3">
      <c r="B9" s="4" t="s">
        <v>5</v>
      </c>
    </row>
    <row r="10" spans="2:2" ht="27" customHeight="1" x14ac:dyDescent="0.3">
      <c r="B10" s="3" t="s">
        <v>6</v>
      </c>
    </row>
    <row r="11" spans="2:2" ht="27" customHeight="1" x14ac:dyDescent="0.3">
      <c r="B11" s="3" t="s">
        <v>7</v>
      </c>
    </row>
    <row r="12" spans="2:2" ht="27" customHeight="1" x14ac:dyDescent="0.3">
      <c r="B12" s="3" t="s">
        <v>8</v>
      </c>
    </row>
    <row r="13" spans="2:2" ht="13.5" customHeight="1" x14ac:dyDescent="0.3">
      <c r="B13" s="3" t="s">
        <v>9</v>
      </c>
    </row>
    <row r="14" spans="2:2" ht="13.5" customHeight="1" x14ac:dyDescent="0.3">
      <c r="B14" s="3" t="s">
        <v>10</v>
      </c>
    </row>
    <row r="15" spans="2:2" ht="27" customHeight="1" x14ac:dyDescent="0.3">
      <c r="B15" s="3" t="s">
        <v>11</v>
      </c>
    </row>
    <row r="16" spans="2:2" x14ac:dyDescent="0.3">
      <c r="B16" s="3"/>
    </row>
    <row r="17" spans="2:2" ht="19.95" customHeight="1" x14ac:dyDescent="0.3">
      <c r="B17" s="4" t="s">
        <v>12</v>
      </c>
    </row>
    <row r="18" spans="2:2" x14ac:dyDescent="0.3">
      <c r="B18" s="5" t="s">
        <v>13</v>
      </c>
    </row>
    <row r="19" spans="2:2" ht="27" customHeight="1" x14ac:dyDescent="0.3">
      <c r="B19" s="3" t="s">
        <v>14</v>
      </c>
    </row>
    <row r="20" spans="2:2" x14ac:dyDescent="0.3">
      <c r="B20" s="3"/>
    </row>
    <row r="21" spans="2:2" ht="19.95" customHeight="1" x14ac:dyDescent="0.3">
      <c r="B21" s="4" t="s">
        <v>15</v>
      </c>
    </row>
    <row r="22" spans="2:2" ht="13.5" customHeight="1" x14ac:dyDescent="0.3">
      <c r="B22" s="3" t="s">
        <v>16</v>
      </c>
    </row>
    <row r="23" spans="2:2" ht="27" customHeight="1" x14ac:dyDescent="0.3">
      <c r="B23" s="3" t="s">
        <v>17</v>
      </c>
    </row>
    <row r="24" spans="2:2" ht="13.5" customHeight="1" x14ac:dyDescent="0.3">
      <c r="B24" s="3" t="s">
        <v>18</v>
      </c>
    </row>
    <row r="25" spans="2:2" ht="13.5" customHeight="1" x14ac:dyDescent="0.3">
      <c r="B25" s="3" t="s">
        <v>19</v>
      </c>
    </row>
    <row r="26" spans="2:2" x14ac:dyDescent="0.3">
      <c r="B26" s="3"/>
    </row>
    <row r="27" spans="2:2" ht="19.95" customHeight="1" x14ac:dyDescent="0.3">
      <c r="B27" s="4" t="s">
        <v>20</v>
      </c>
    </row>
    <row r="28" spans="2:2" ht="13.5" customHeight="1" x14ac:dyDescent="0.3">
      <c r="B28" s="3" t="s">
        <v>21</v>
      </c>
    </row>
    <row r="29" spans="2:2" x14ac:dyDescent="0.3">
      <c r="B29" s="3"/>
    </row>
    <row r="30" spans="2:2" ht="19.95" customHeight="1" x14ac:dyDescent="0.3">
      <c r="B30" s="4" t="s">
        <v>22</v>
      </c>
    </row>
    <row r="31" spans="2:2" ht="27" customHeight="1" x14ac:dyDescent="0.3">
      <c r="B31" s="3" t="s">
        <v>23</v>
      </c>
    </row>
    <row r="32" spans="2:2" x14ac:dyDescent="0.3">
      <c r="B32" s="3"/>
    </row>
    <row r="33" spans="2:2" x14ac:dyDescent="0.3">
      <c r="B33" s="6" t="s">
        <v>24</v>
      </c>
    </row>
  </sheetData>
  <hyperlinks>
    <hyperlink ref="B3" r:id="rId1" xr:uid="{00000000-0004-0000-0000-000000000000}"/>
  </hyperlinks>
  <pageMargins left="0.75" right="0.75" top="1" bottom="1" header="0.5" footer="0.5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39"/>
  <sheetViews>
    <sheetView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4.4" x14ac:dyDescent="0.3"/>
  <cols>
    <col min="1" max="1" width="40" customWidth="1"/>
    <col min="2" max="14" width="12" customWidth="1"/>
    <col min="15" max="15" width="13" customWidth="1"/>
    <col min="16" max="16" width="70" customWidth="1"/>
  </cols>
  <sheetData>
    <row r="1" spans="1:16" ht="17.399999999999999" x14ac:dyDescent="0.3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x14ac:dyDescent="0.3">
      <c r="A2" s="8" t="s">
        <v>25</v>
      </c>
      <c r="B2" s="29"/>
      <c r="C2" s="30"/>
      <c r="D2" s="30"/>
      <c r="E2" s="8"/>
      <c r="F2" s="8" t="s">
        <v>26</v>
      </c>
      <c r="G2" s="8"/>
      <c r="H2" s="8"/>
      <c r="I2" s="8"/>
      <c r="J2" s="9">
        <f>MIN($B$38:$N$38)</f>
        <v>0</v>
      </c>
      <c r="K2" s="8"/>
      <c r="L2" s="8"/>
      <c r="M2" s="8"/>
      <c r="N2" s="8"/>
      <c r="O2" s="8"/>
      <c r="P2" s="8"/>
    </row>
    <row r="3" spans="1:16" x14ac:dyDescent="0.3">
      <c r="A3" s="8" t="s">
        <v>27</v>
      </c>
      <c r="B3" s="10"/>
      <c r="C3" s="8"/>
      <c r="D3" s="8"/>
      <c r="E3" s="8"/>
      <c r="F3" s="8" t="s">
        <v>28</v>
      </c>
      <c r="G3" s="8"/>
      <c r="H3" s="8"/>
      <c r="I3" s="8"/>
      <c r="J3" s="11" t="str">
        <f>IF($B$3="","",INDEX($B$8:$N$8,MATCH(J2,$B$38:$N$38,0)))</f>
        <v/>
      </c>
      <c r="K3" s="8"/>
      <c r="L3" s="8"/>
      <c r="M3" s="8"/>
      <c r="N3" s="8"/>
      <c r="O3" s="8"/>
      <c r="P3" s="8"/>
    </row>
    <row r="4" spans="1:16" x14ac:dyDescent="0.3">
      <c r="A4" s="8" t="s">
        <v>29</v>
      </c>
      <c r="B4" s="12"/>
      <c r="C4" s="8"/>
      <c r="D4" s="8"/>
      <c r="E4" s="8"/>
      <c r="F4" s="13" t="str">
        <f>IF(AND($B$4="",COUNT($B$11:$N$33)=0),"Fill in the yellow cells to see your forecast.",IF(J2&lt;$B$5,"Warning: the balance drops below your comfortable level. See the red weeks.","The balance stays at or above your comfortable level for all 13 weeks."))</f>
        <v>Fill in the yellow cells to see your forecast.</v>
      </c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x14ac:dyDescent="0.3">
      <c r="A5" s="8" t="s">
        <v>30</v>
      </c>
      <c r="B5" s="12"/>
      <c r="C5" s="14" t="s">
        <v>31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 x14ac:dyDescent="0.3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x14ac:dyDescent="0.3">
      <c r="A7" s="15" t="s">
        <v>32</v>
      </c>
      <c r="B7" s="16">
        <v>1</v>
      </c>
      <c r="C7" s="16">
        <v>2</v>
      </c>
      <c r="D7" s="16">
        <v>3</v>
      </c>
      <c r="E7" s="16">
        <v>4</v>
      </c>
      <c r="F7" s="16">
        <v>5</v>
      </c>
      <c r="G7" s="16">
        <v>6</v>
      </c>
      <c r="H7" s="16">
        <v>7</v>
      </c>
      <c r="I7" s="16">
        <v>8</v>
      </c>
      <c r="J7" s="16">
        <v>9</v>
      </c>
      <c r="K7" s="16">
        <v>10</v>
      </c>
      <c r="L7" s="16">
        <v>11</v>
      </c>
      <c r="M7" s="16">
        <v>12</v>
      </c>
      <c r="N7" s="16">
        <v>13</v>
      </c>
      <c r="O7" s="16" t="s">
        <v>33</v>
      </c>
      <c r="P7" s="15" t="s">
        <v>34</v>
      </c>
    </row>
    <row r="8" spans="1:16" x14ac:dyDescent="0.3">
      <c r="A8" s="17" t="s">
        <v>35</v>
      </c>
      <c r="B8" s="18" t="str">
        <f>IF($B$3="","",$B$3)</f>
        <v/>
      </c>
      <c r="C8" s="18" t="str">
        <f t="shared" ref="C8:N8" si="0">IF($B$3="","",B8+7)</f>
        <v/>
      </c>
      <c r="D8" s="18" t="str">
        <f t="shared" si="0"/>
        <v/>
      </c>
      <c r="E8" s="18" t="str">
        <f t="shared" si="0"/>
        <v/>
      </c>
      <c r="F8" s="18" t="str">
        <f t="shared" si="0"/>
        <v/>
      </c>
      <c r="G8" s="18" t="str">
        <f t="shared" si="0"/>
        <v/>
      </c>
      <c r="H8" s="18" t="str">
        <f t="shared" si="0"/>
        <v/>
      </c>
      <c r="I8" s="18" t="str">
        <f t="shared" si="0"/>
        <v/>
      </c>
      <c r="J8" s="18" t="str">
        <f t="shared" si="0"/>
        <v/>
      </c>
      <c r="K8" s="18" t="str">
        <f t="shared" si="0"/>
        <v/>
      </c>
      <c r="L8" s="18" t="str">
        <f t="shared" si="0"/>
        <v/>
      </c>
      <c r="M8" s="18" t="str">
        <f t="shared" si="0"/>
        <v/>
      </c>
      <c r="N8" s="18" t="str">
        <f t="shared" si="0"/>
        <v/>
      </c>
      <c r="O8" s="8"/>
      <c r="P8" s="8"/>
    </row>
    <row r="9" spans="1:16" x14ac:dyDescent="0.3">
      <c r="A9" s="17" t="s">
        <v>36</v>
      </c>
      <c r="B9" s="19">
        <f>$B$4</f>
        <v>0</v>
      </c>
      <c r="C9" s="19">
        <f t="shared" ref="C9:N9" si="1">B38</f>
        <v>0</v>
      </c>
      <c r="D9" s="19">
        <f t="shared" si="1"/>
        <v>0</v>
      </c>
      <c r="E9" s="19">
        <f t="shared" si="1"/>
        <v>0</v>
      </c>
      <c r="F9" s="19">
        <f t="shared" si="1"/>
        <v>0</v>
      </c>
      <c r="G9" s="19">
        <f t="shared" si="1"/>
        <v>0</v>
      </c>
      <c r="H9" s="19">
        <f t="shared" si="1"/>
        <v>0</v>
      </c>
      <c r="I9" s="19">
        <f t="shared" si="1"/>
        <v>0</v>
      </c>
      <c r="J9" s="19">
        <f t="shared" si="1"/>
        <v>0</v>
      </c>
      <c r="K9" s="19">
        <f t="shared" si="1"/>
        <v>0</v>
      </c>
      <c r="L9" s="19">
        <f t="shared" si="1"/>
        <v>0</v>
      </c>
      <c r="M9" s="19">
        <f t="shared" si="1"/>
        <v>0</v>
      </c>
      <c r="N9" s="19">
        <f t="shared" si="1"/>
        <v>0</v>
      </c>
      <c r="O9" s="19">
        <f>B9</f>
        <v>0</v>
      </c>
      <c r="P9" s="8"/>
    </row>
    <row r="10" spans="1:16" x14ac:dyDescent="0.3">
      <c r="A10" s="20" t="s">
        <v>37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</row>
    <row r="11" spans="1:16" x14ac:dyDescent="0.3">
      <c r="A11" s="8" t="s">
        <v>38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19">
        <f>SUM(B11:N11)</f>
        <v>0</v>
      </c>
      <c r="P11" s="14"/>
    </row>
    <row r="12" spans="1:16" x14ac:dyDescent="0.3">
      <c r="A12" s="8" t="s">
        <v>39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19">
        <f>SUM(B12:N12)</f>
        <v>0</v>
      </c>
      <c r="P12" s="14" t="s">
        <v>40</v>
      </c>
    </row>
    <row r="13" spans="1:16" x14ac:dyDescent="0.3">
      <c r="A13" s="8" t="s">
        <v>41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19">
        <f>SUM(B13:N13)</f>
        <v>0</v>
      </c>
      <c r="P13" s="14" t="s">
        <v>42</v>
      </c>
    </row>
    <row r="14" spans="1:16" x14ac:dyDescent="0.3">
      <c r="A14" s="8" t="s">
        <v>43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19">
        <f>SUM(B14:N14)</f>
        <v>0</v>
      </c>
      <c r="P14" s="14"/>
    </row>
    <row r="15" spans="1:16" x14ac:dyDescent="0.3">
      <c r="A15" s="8" t="s">
        <v>44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19">
        <f>SUM(B15:N15)</f>
        <v>0</v>
      </c>
      <c r="P15" s="14"/>
    </row>
    <row r="16" spans="1:16" x14ac:dyDescent="0.3">
      <c r="A16" s="20" t="s">
        <v>45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</row>
    <row r="17" spans="1:16" x14ac:dyDescent="0.3">
      <c r="A17" s="8" t="s">
        <v>46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19">
        <f t="shared" ref="O17:O33" si="2">SUM(B17:N17)</f>
        <v>0</v>
      </c>
      <c r="P17" s="14"/>
    </row>
    <row r="18" spans="1:16" x14ac:dyDescent="0.3">
      <c r="A18" s="8" t="s">
        <v>47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19">
        <f t="shared" si="2"/>
        <v>0</v>
      </c>
      <c r="P18" s="14" t="s">
        <v>48</v>
      </c>
    </row>
    <row r="19" spans="1:16" x14ac:dyDescent="0.3">
      <c r="A19" s="8" t="s">
        <v>49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19">
        <f t="shared" si="2"/>
        <v>0</v>
      </c>
      <c r="P19" s="14" t="s">
        <v>50</v>
      </c>
    </row>
    <row r="20" spans="1:16" x14ac:dyDescent="0.3">
      <c r="A20" s="8" t="s">
        <v>51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19">
        <f t="shared" si="2"/>
        <v>0</v>
      </c>
      <c r="P20" s="14"/>
    </row>
    <row r="21" spans="1:16" x14ac:dyDescent="0.3">
      <c r="A21" s="8" t="s">
        <v>52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19">
        <f t="shared" si="2"/>
        <v>0</v>
      </c>
      <c r="P21" s="14"/>
    </row>
    <row r="22" spans="1:16" x14ac:dyDescent="0.3">
      <c r="A22" s="8" t="s">
        <v>53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19">
        <f t="shared" si="2"/>
        <v>0</v>
      </c>
      <c r="P22" s="14"/>
    </row>
    <row r="23" spans="1:16" x14ac:dyDescent="0.3">
      <c r="A23" s="8" t="s">
        <v>54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19">
        <f t="shared" si="2"/>
        <v>0</v>
      </c>
      <c r="P23" s="14"/>
    </row>
    <row r="24" spans="1:16" x14ac:dyDescent="0.3">
      <c r="A24" s="8" t="s">
        <v>55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19">
        <f t="shared" si="2"/>
        <v>0</v>
      </c>
      <c r="P24" s="14"/>
    </row>
    <row r="25" spans="1:16" x14ac:dyDescent="0.3">
      <c r="A25" s="8" t="s">
        <v>56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19">
        <f t="shared" si="2"/>
        <v>0</v>
      </c>
      <c r="P25" s="14"/>
    </row>
    <row r="26" spans="1:16" x14ac:dyDescent="0.3">
      <c r="A26" s="8" t="s">
        <v>57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19">
        <f t="shared" si="2"/>
        <v>0</v>
      </c>
      <c r="P26" s="14"/>
    </row>
    <row r="27" spans="1:16" x14ac:dyDescent="0.3">
      <c r="A27" s="8" t="s">
        <v>58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19">
        <f t="shared" si="2"/>
        <v>0</v>
      </c>
      <c r="P27" s="14"/>
    </row>
    <row r="28" spans="1:16" x14ac:dyDescent="0.3">
      <c r="A28" s="8" t="s">
        <v>59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19">
        <f t="shared" si="2"/>
        <v>0</v>
      </c>
      <c r="P28" s="14"/>
    </row>
    <row r="29" spans="1:16" x14ac:dyDescent="0.3">
      <c r="A29" s="8" t="s">
        <v>60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19">
        <f t="shared" si="2"/>
        <v>0</v>
      </c>
      <c r="P29" s="14" t="s">
        <v>61</v>
      </c>
    </row>
    <row r="30" spans="1:16" x14ac:dyDescent="0.3">
      <c r="A30" s="8" t="s">
        <v>62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19">
        <f t="shared" si="2"/>
        <v>0</v>
      </c>
      <c r="P30" s="14" t="s">
        <v>63</v>
      </c>
    </row>
    <row r="31" spans="1:16" x14ac:dyDescent="0.3">
      <c r="A31" s="8" t="s">
        <v>64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19">
        <f t="shared" si="2"/>
        <v>0</v>
      </c>
      <c r="P31" s="14" t="s">
        <v>65</v>
      </c>
    </row>
    <row r="32" spans="1:16" x14ac:dyDescent="0.3">
      <c r="A32" s="8" t="s">
        <v>66</v>
      </c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19">
        <f t="shared" si="2"/>
        <v>0</v>
      </c>
      <c r="P32" s="14" t="s">
        <v>67</v>
      </c>
    </row>
    <row r="33" spans="1:16" x14ac:dyDescent="0.3">
      <c r="A33" s="8" t="s">
        <v>68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19">
        <f t="shared" si="2"/>
        <v>0</v>
      </c>
      <c r="P33" s="14"/>
    </row>
    <row r="34" spans="1:16" x14ac:dyDescent="0.3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</row>
    <row r="35" spans="1:16" x14ac:dyDescent="0.3">
      <c r="A35" s="23" t="s">
        <v>69</v>
      </c>
      <c r="B35" s="24">
        <f t="shared" ref="B35:O35" si="3">SUM(B11:B15)</f>
        <v>0</v>
      </c>
      <c r="C35" s="24">
        <f t="shared" si="3"/>
        <v>0</v>
      </c>
      <c r="D35" s="24">
        <f t="shared" si="3"/>
        <v>0</v>
      </c>
      <c r="E35" s="24">
        <f t="shared" si="3"/>
        <v>0</v>
      </c>
      <c r="F35" s="24">
        <f t="shared" si="3"/>
        <v>0</v>
      </c>
      <c r="G35" s="24">
        <f t="shared" si="3"/>
        <v>0</v>
      </c>
      <c r="H35" s="24">
        <f t="shared" si="3"/>
        <v>0</v>
      </c>
      <c r="I35" s="24">
        <f t="shared" si="3"/>
        <v>0</v>
      </c>
      <c r="J35" s="24">
        <f t="shared" si="3"/>
        <v>0</v>
      </c>
      <c r="K35" s="24">
        <f t="shared" si="3"/>
        <v>0</v>
      </c>
      <c r="L35" s="24">
        <f t="shared" si="3"/>
        <v>0</v>
      </c>
      <c r="M35" s="24">
        <f t="shared" si="3"/>
        <v>0</v>
      </c>
      <c r="N35" s="24">
        <f t="shared" si="3"/>
        <v>0</v>
      </c>
      <c r="O35" s="24">
        <f t="shared" si="3"/>
        <v>0</v>
      </c>
      <c r="P35" s="8"/>
    </row>
    <row r="36" spans="1:16" x14ac:dyDescent="0.3">
      <c r="A36" s="17" t="s">
        <v>70</v>
      </c>
      <c r="B36" s="19">
        <f t="shared" ref="B36:O36" si="4">SUM(B17:B33)</f>
        <v>0</v>
      </c>
      <c r="C36" s="19">
        <f t="shared" si="4"/>
        <v>0</v>
      </c>
      <c r="D36" s="19">
        <f t="shared" si="4"/>
        <v>0</v>
      </c>
      <c r="E36" s="19">
        <f t="shared" si="4"/>
        <v>0</v>
      </c>
      <c r="F36" s="19">
        <f t="shared" si="4"/>
        <v>0</v>
      </c>
      <c r="G36" s="19">
        <f t="shared" si="4"/>
        <v>0</v>
      </c>
      <c r="H36" s="19">
        <f t="shared" si="4"/>
        <v>0</v>
      </c>
      <c r="I36" s="19">
        <f t="shared" si="4"/>
        <v>0</v>
      </c>
      <c r="J36" s="19">
        <f t="shared" si="4"/>
        <v>0</v>
      </c>
      <c r="K36" s="19">
        <f t="shared" si="4"/>
        <v>0</v>
      </c>
      <c r="L36" s="19">
        <f t="shared" si="4"/>
        <v>0</v>
      </c>
      <c r="M36" s="19">
        <f t="shared" si="4"/>
        <v>0</v>
      </c>
      <c r="N36" s="19">
        <f t="shared" si="4"/>
        <v>0</v>
      </c>
      <c r="O36" s="19">
        <f t="shared" si="4"/>
        <v>0</v>
      </c>
      <c r="P36" s="8"/>
    </row>
    <row r="37" spans="1:16" x14ac:dyDescent="0.3">
      <c r="A37" s="17" t="s">
        <v>71</v>
      </c>
      <c r="B37" s="25">
        <f t="shared" ref="B37:O37" si="5">B35-B36</f>
        <v>0</v>
      </c>
      <c r="C37" s="25">
        <f t="shared" si="5"/>
        <v>0</v>
      </c>
      <c r="D37" s="25">
        <f t="shared" si="5"/>
        <v>0</v>
      </c>
      <c r="E37" s="25">
        <f t="shared" si="5"/>
        <v>0</v>
      </c>
      <c r="F37" s="25">
        <f t="shared" si="5"/>
        <v>0</v>
      </c>
      <c r="G37" s="25">
        <f t="shared" si="5"/>
        <v>0</v>
      </c>
      <c r="H37" s="25">
        <f t="shared" si="5"/>
        <v>0</v>
      </c>
      <c r="I37" s="25">
        <f t="shared" si="5"/>
        <v>0</v>
      </c>
      <c r="J37" s="25">
        <f t="shared" si="5"/>
        <v>0</v>
      </c>
      <c r="K37" s="25">
        <f t="shared" si="5"/>
        <v>0</v>
      </c>
      <c r="L37" s="25">
        <f t="shared" si="5"/>
        <v>0</v>
      </c>
      <c r="M37" s="25">
        <f t="shared" si="5"/>
        <v>0</v>
      </c>
      <c r="N37" s="25">
        <f t="shared" si="5"/>
        <v>0</v>
      </c>
      <c r="O37" s="25">
        <f t="shared" si="5"/>
        <v>0</v>
      </c>
      <c r="P37" s="8"/>
    </row>
    <row r="38" spans="1:16" x14ac:dyDescent="0.3">
      <c r="A38" s="26" t="s">
        <v>72</v>
      </c>
      <c r="B38" s="27">
        <f t="shared" ref="B38:N38" si="6">B9+B37</f>
        <v>0</v>
      </c>
      <c r="C38" s="27">
        <f t="shared" si="6"/>
        <v>0</v>
      </c>
      <c r="D38" s="27">
        <f t="shared" si="6"/>
        <v>0</v>
      </c>
      <c r="E38" s="27">
        <f t="shared" si="6"/>
        <v>0</v>
      </c>
      <c r="F38" s="27">
        <f t="shared" si="6"/>
        <v>0</v>
      </c>
      <c r="G38" s="27">
        <f t="shared" si="6"/>
        <v>0</v>
      </c>
      <c r="H38" s="27">
        <f t="shared" si="6"/>
        <v>0</v>
      </c>
      <c r="I38" s="27">
        <f t="shared" si="6"/>
        <v>0</v>
      </c>
      <c r="J38" s="27">
        <f t="shared" si="6"/>
        <v>0</v>
      </c>
      <c r="K38" s="27">
        <f t="shared" si="6"/>
        <v>0</v>
      </c>
      <c r="L38" s="27">
        <f t="shared" si="6"/>
        <v>0</v>
      </c>
      <c r="M38" s="27">
        <f t="shared" si="6"/>
        <v>0</v>
      </c>
      <c r="N38" s="27">
        <f t="shared" si="6"/>
        <v>0</v>
      </c>
      <c r="O38" s="27">
        <f>N38</f>
        <v>0</v>
      </c>
      <c r="P38" s="8"/>
    </row>
    <row r="39" spans="1:16" x14ac:dyDescent="0.3">
      <c r="A39" s="8" t="s">
        <v>73</v>
      </c>
      <c r="B39" s="28" t="str">
        <f t="shared" ref="B39:N39" si="7">IF(B38&lt;$B$5,"Below","")</f>
        <v/>
      </c>
      <c r="C39" s="28" t="str">
        <f t="shared" si="7"/>
        <v/>
      </c>
      <c r="D39" s="28" t="str">
        <f t="shared" si="7"/>
        <v/>
      </c>
      <c r="E39" s="28" t="str">
        <f t="shared" si="7"/>
        <v/>
      </c>
      <c r="F39" s="28" t="str">
        <f t="shared" si="7"/>
        <v/>
      </c>
      <c r="G39" s="28" t="str">
        <f t="shared" si="7"/>
        <v/>
      </c>
      <c r="H39" s="28" t="str">
        <f t="shared" si="7"/>
        <v/>
      </c>
      <c r="I39" s="28" t="str">
        <f t="shared" si="7"/>
        <v/>
      </c>
      <c r="J39" s="28" t="str">
        <f t="shared" si="7"/>
        <v/>
      </c>
      <c r="K39" s="28" t="str">
        <f t="shared" si="7"/>
        <v/>
      </c>
      <c r="L39" s="28" t="str">
        <f t="shared" si="7"/>
        <v/>
      </c>
      <c r="M39" s="28" t="str">
        <f t="shared" si="7"/>
        <v/>
      </c>
      <c r="N39" s="28" t="str">
        <f t="shared" si="7"/>
        <v/>
      </c>
      <c r="O39" s="8"/>
      <c r="P39" s="8"/>
    </row>
  </sheetData>
  <mergeCells count="1">
    <mergeCell ref="B2:D2"/>
  </mergeCells>
  <conditionalFormatting sqref="B38:N38">
    <cfRule type="expression" dxfId="1" priority="1">
      <formula>B38&lt;$B$5</formula>
    </cfRule>
  </conditionalFormatting>
  <pageMargins left="0.75" right="0.75" top="1" bottom="1" header="0.5" footer="0.5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P39"/>
  <sheetViews>
    <sheetView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4.4" x14ac:dyDescent="0.3"/>
  <cols>
    <col min="1" max="1" width="40" customWidth="1"/>
    <col min="2" max="14" width="12" customWidth="1"/>
    <col min="15" max="15" width="13" customWidth="1"/>
    <col min="16" max="16" width="70" customWidth="1"/>
  </cols>
  <sheetData>
    <row r="1" spans="1:16" ht="17.399999999999999" x14ac:dyDescent="0.3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x14ac:dyDescent="0.3">
      <c r="A2" s="8" t="s">
        <v>25</v>
      </c>
      <c r="B2" s="29" t="s">
        <v>74</v>
      </c>
      <c r="C2" s="30"/>
      <c r="D2" s="30"/>
      <c r="E2" s="8"/>
      <c r="F2" s="8" t="s">
        <v>26</v>
      </c>
      <c r="G2" s="8"/>
      <c r="H2" s="8"/>
      <c r="I2" s="8"/>
      <c r="J2" s="9">
        <f>MIN($B$38:$N$38)</f>
        <v>53300</v>
      </c>
      <c r="K2" s="8"/>
      <c r="L2" s="8"/>
      <c r="M2" s="8"/>
      <c r="N2" s="8"/>
      <c r="O2" s="8"/>
      <c r="P2" s="8"/>
    </row>
    <row r="3" spans="1:16" x14ac:dyDescent="0.3">
      <c r="A3" s="8" t="s">
        <v>27</v>
      </c>
      <c r="B3" s="10">
        <v>46328</v>
      </c>
      <c r="C3" s="8"/>
      <c r="D3" s="8"/>
      <c r="E3" s="8"/>
      <c r="F3" s="8" t="s">
        <v>28</v>
      </c>
      <c r="G3" s="8"/>
      <c r="H3" s="8"/>
      <c r="I3" s="8"/>
      <c r="J3" s="11">
        <f>IF($B$3="","",INDEX($B$8:$N$8,MATCH(J2,$B$38:$N$38,0)))</f>
        <v>46391</v>
      </c>
      <c r="K3" s="8"/>
      <c r="L3" s="8"/>
      <c r="M3" s="8"/>
      <c r="N3" s="8"/>
      <c r="O3" s="8"/>
      <c r="P3" s="8"/>
    </row>
    <row r="4" spans="1:16" x14ac:dyDescent="0.3">
      <c r="A4" s="8" t="s">
        <v>29</v>
      </c>
      <c r="B4" s="12">
        <v>120000</v>
      </c>
      <c r="C4" s="8"/>
      <c r="D4" s="8"/>
      <c r="E4" s="8"/>
      <c r="F4" s="13" t="str">
        <f>IF(AND($B$4="",COUNT($B$11:$N$33)=0),"Fill in the yellow cells to see your forecast.",IF(J2&lt;$B$5,"Warning: the balance drops below your comfortable level. See the red weeks.","The balance stays at or above your comfortable level for all 13 weeks."))</f>
        <v>Warning: the balance drops below your comfortable level. See the red weeks.</v>
      </c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x14ac:dyDescent="0.3">
      <c r="A5" s="8" t="s">
        <v>30</v>
      </c>
      <c r="B5" s="12">
        <v>100000</v>
      </c>
      <c r="C5" s="14" t="s">
        <v>31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 x14ac:dyDescent="0.3">
      <c r="A6" s="14" t="s">
        <v>75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x14ac:dyDescent="0.3">
      <c r="A7" s="15" t="s">
        <v>32</v>
      </c>
      <c r="B7" s="16">
        <v>1</v>
      </c>
      <c r="C7" s="16">
        <v>2</v>
      </c>
      <c r="D7" s="16">
        <v>3</v>
      </c>
      <c r="E7" s="16">
        <v>4</v>
      </c>
      <c r="F7" s="16">
        <v>5</v>
      </c>
      <c r="G7" s="16">
        <v>6</v>
      </c>
      <c r="H7" s="16">
        <v>7</v>
      </c>
      <c r="I7" s="16">
        <v>8</v>
      </c>
      <c r="J7" s="16">
        <v>9</v>
      </c>
      <c r="K7" s="16">
        <v>10</v>
      </c>
      <c r="L7" s="16">
        <v>11</v>
      </c>
      <c r="M7" s="16">
        <v>12</v>
      </c>
      <c r="N7" s="16">
        <v>13</v>
      </c>
      <c r="O7" s="16" t="s">
        <v>33</v>
      </c>
      <c r="P7" s="15" t="s">
        <v>34</v>
      </c>
    </row>
    <row r="8" spans="1:16" x14ac:dyDescent="0.3">
      <c r="A8" s="17" t="s">
        <v>35</v>
      </c>
      <c r="B8" s="18">
        <f>IF($B$3="","",$B$3)</f>
        <v>46328</v>
      </c>
      <c r="C8" s="18">
        <f t="shared" ref="C8:N8" si="0">IF($B$3="","",B8+7)</f>
        <v>46335</v>
      </c>
      <c r="D8" s="18">
        <f t="shared" si="0"/>
        <v>46342</v>
      </c>
      <c r="E8" s="18">
        <f t="shared" si="0"/>
        <v>46349</v>
      </c>
      <c r="F8" s="18">
        <f t="shared" si="0"/>
        <v>46356</v>
      </c>
      <c r="G8" s="18">
        <f t="shared" si="0"/>
        <v>46363</v>
      </c>
      <c r="H8" s="18">
        <f t="shared" si="0"/>
        <v>46370</v>
      </c>
      <c r="I8" s="18">
        <f t="shared" si="0"/>
        <v>46377</v>
      </c>
      <c r="J8" s="18">
        <f t="shared" si="0"/>
        <v>46384</v>
      </c>
      <c r="K8" s="18">
        <f t="shared" si="0"/>
        <v>46391</v>
      </c>
      <c r="L8" s="18">
        <f t="shared" si="0"/>
        <v>46398</v>
      </c>
      <c r="M8" s="18">
        <f t="shared" si="0"/>
        <v>46405</v>
      </c>
      <c r="N8" s="18">
        <f t="shared" si="0"/>
        <v>46412</v>
      </c>
      <c r="O8" s="8"/>
      <c r="P8" s="8"/>
    </row>
    <row r="9" spans="1:16" x14ac:dyDescent="0.3">
      <c r="A9" s="17" t="s">
        <v>36</v>
      </c>
      <c r="B9" s="19">
        <f>$B$4</f>
        <v>120000</v>
      </c>
      <c r="C9" s="19">
        <f t="shared" ref="C9:N9" si="1">B38</f>
        <v>161300</v>
      </c>
      <c r="D9" s="19">
        <f t="shared" si="1"/>
        <v>214800</v>
      </c>
      <c r="E9" s="19">
        <f t="shared" si="1"/>
        <v>253300</v>
      </c>
      <c r="F9" s="19">
        <f t="shared" si="1"/>
        <v>166300</v>
      </c>
      <c r="G9" s="19">
        <f t="shared" si="1"/>
        <v>162800</v>
      </c>
      <c r="H9" s="19">
        <f t="shared" si="1"/>
        <v>208300</v>
      </c>
      <c r="I9" s="19">
        <f t="shared" si="1"/>
        <v>99800</v>
      </c>
      <c r="J9" s="19">
        <f t="shared" si="1"/>
        <v>119300</v>
      </c>
      <c r="K9" s="19">
        <f t="shared" si="1"/>
        <v>82300</v>
      </c>
      <c r="L9" s="19">
        <f t="shared" si="1"/>
        <v>53300</v>
      </c>
      <c r="M9" s="19">
        <f t="shared" si="1"/>
        <v>95800</v>
      </c>
      <c r="N9" s="19">
        <f t="shared" si="1"/>
        <v>170800</v>
      </c>
      <c r="O9" s="19">
        <f>B9</f>
        <v>120000</v>
      </c>
      <c r="P9" s="8"/>
    </row>
    <row r="10" spans="1:16" x14ac:dyDescent="0.3">
      <c r="A10" s="20" t="s">
        <v>37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</row>
    <row r="11" spans="1:16" x14ac:dyDescent="0.3">
      <c r="A11" s="8" t="s">
        <v>38</v>
      </c>
      <c r="B11" s="22">
        <v>5000</v>
      </c>
      <c r="C11" s="22">
        <v>5000</v>
      </c>
      <c r="D11" s="22">
        <v>5000</v>
      </c>
      <c r="E11" s="22">
        <v>5000</v>
      </c>
      <c r="F11" s="22">
        <v>5000</v>
      </c>
      <c r="G11" s="22">
        <v>5000</v>
      </c>
      <c r="H11" s="22">
        <v>5000</v>
      </c>
      <c r="I11" s="22"/>
      <c r="J11" s="22"/>
      <c r="K11" s="22">
        <v>3000</v>
      </c>
      <c r="L11" s="22">
        <v>5000</v>
      </c>
      <c r="M11" s="22">
        <v>5000</v>
      </c>
      <c r="N11" s="22">
        <v>5000</v>
      </c>
      <c r="O11" s="19">
        <f>SUM(B11:N11)</f>
        <v>53000</v>
      </c>
      <c r="P11" s="14" t="s">
        <v>76</v>
      </c>
    </row>
    <row r="12" spans="1:16" x14ac:dyDescent="0.3">
      <c r="A12" s="8" t="s">
        <v>39</v>
      </c>
      <c r="B12" s="22">
        <v>90000</v>
      </c>
      <c r="C12" s="22">
        <v>55000</v>
      </c>
      <c r="D12" s="22">
        <v>45000</v>
      </c>
      <c r="E12" s="22">
        <v>95000</v>
      </c>
      <c r="F12" s="22">
        <v>75000</v>
      </c>
      <c r="G12" s="22">
        <v>60000</v>
      </c>
      <c r="H12" s="22">
        <v>85000</v>
      </c>
      <c r="I12" s="22">
        <v>20000</v>
      </c>
      <c r="J12" s="22"/>
      <c r="K12" s="22">
        <v>25000</v>
      </c>
      <c r="L12" s="22">
        <v>50000</v>
      </c>
      <c r="M12" s="22">
        <v>75000</v>
      </c>
      <c r="N12" s="22">
        <v>85000</v>
      </c>
      <c r="O12" s="19">
        <f>SUM(B12:N12)</f>
        <v>760000</v>
      </c>
      <c r="P12" s="14" t="s">
        <v>77</v>
      </c>
    </row>
    <row r="13" spans="1:16" x14ac:dyDescent="0.3">
      <c r="A13" s="8" t="s">
        <v>41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19">
        <f>SUM(B13:N13)</f>
        <v>0</v>
      </c>
      <c r="P13" s="14"/>
    </row>
    <row r="14" spans="1:16" x14ac:dyDescent="0.3">
      <c r="A14" s="8" t="s">
        <v>43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19">
        <f>SUM(B14:N14)</f>
        <v>0</v>
      </c>
      <c r="P14" s="14"/>
    </row>
    <row r="15" spans="1:16" x14ac:dyDescent="0.3">
      <c r="A15" s="8" t="s">
        <v>44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19">
        <f>SUM(B15:N15)</f>
        <v>0</v>
      </c>
      <c r="P15" s="14"/>
    </row>
    <row r="16" spans="1:16" x14ac:dyDescent="0.3">
      <c r="A16" s="20" t="s">
        <v>45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</row>
    <row r="17" spans="1:16" x14ac:dyDescent="0.3">
      <c r="A17" s="8" t="s">
        <v>46</v>
      </c>
      <c r="B17" s="22">
        <v>3000</v>
      </c>
      <c r="C17" s="22">
        <v>3000</v>
      </c>
      <c r="D17" s="22">
        <v>3000</v>
      </c>
      <c r="E17" s="22">
        <v>85000</v>
      </c>
      <c r="F17" s="22">
        <v>3000</v>
      </c>
      <c r="G17" s="22">
        <v>3000</v>
      </c>
      <c r="H17" s="22">
        <v>60000</v>
      </c>
      <c r="I17" s="22"/>
      <c r="J17" s="22"/>
      <c r="K17" s="22">
        <v>3000</v>
      </c>
      <c r="L17" s="22">
        <v>3000</v>
      </c>
      <c r="M17" s="22">
        <v>3000</v>
      </c>
      <c r="N17" s="22">
        <v>55000</v>
      </c>
      <c r="O17" s="19">
        <f t="shared" ref="O17:O33" si="2">SUM(B17:N17)</f>
        <v>224000</v>
      </c>
      <c r="P17" s="14" t="s">
        <v>78</v>
      </c>
    </row>
    <row r="18" spans="1:16" x14ac:dyDescent="0.3">
      <c r="A18" s="8" t="s">
        <v>47</v>
      </c>
      <c r="B18" s="22"/>
      <c r="C18" s="22"/>
      <c r="D18" s="22"/>
      <c r="E18" s="22">
        <v>80000</v>
      </c>
      <c r="F18" s="22"/>
      <c r="G18" s="22"/>
      <c r="H18" s="22">
        <v>110000</v>
      </c>
      <c r="I18" s="22"/>
      <c r="J18" s="22"/>
      <c r="K18" s="22"/>
      <c r="L18" s="22"/>
      <c r="M18" s="22"/>
      <c r="N18" s="22">
        <v>80000</v>
      </c>
      <c r="O18" s="19">
        <f t="shared" si="2"/>
        <v>270000</v>
      </c>
      <c r="P18" s="14" t="s">
        <v>79</v>
      </c>
    </row>
    <row r="19" spans="1:16" x14ac:dyDescent="0.3">
      <c r="A19" s="8" t="s">
        <v>49</v>
      </c>
      <c r="B19" s="22">
        <v>13000</v>
      </c>
      <c r="C19" s="22"/>
      <c r="D19" s="22"/>
      <c r="E19" s="22"/>
      <c r="F19" s="22"/>
      <c r="G19" s="22">
        <v>13000</v>
      </c>
      <c r="H19" s="22"/>
      <c r="I19" s="22"/>
      <c r="J19" s="22"/>
      <c r="K19" s="22">
        <v>17000</v>
      </c>
      <c r="L19" s="22"/>
      <c r="M19" s="22"/>
      <c r="N19" s="22"/>
      <c r="O19" s="19">
        <f t="shared" si="2"/>
        <v>43000</v>
      </c>
      <c r="P19" s="14" t="s">
        <v>80</v>
      </c>
    </row>
    <row r="20" spans="1:16" x14ac:dyDescent="0.3">
      <c r="A20" s="8" t="s">
        <v>51</v>
      </c>
      <c r="B20" s="22">
        <v>18000</v>
      </c>
      <c r="C20" s="22"/>
      <c r="D20" s="22"/>
      <c r="E20" s="22"/>
      <c r="F20" s="22">
        <v>18000</v>
      </c>
      <c r="G20" s="22"/>
      <c r="H20" s="22"/>
      <c r="I20" s="22"/>
      <c r="J20" s="22">
        <v>18000</v>
      </c>
      <c r="K20" s="22"/>
      <c r="L20" s="22"/>
      <c r="M20" s="22"/>
      <c r="N20" s="22"/>
      <c r="O20" s="19">
        <f t="shared" si="2"/>
        <v>54000</v>
      </c>
      <c r="P20" s="14" t="s">
        <v>81</v>
      </c>
    </row>
    <row r="21" spans="1:16" x14ac:dyDescent="0.3">
      <c r="A21" s="8" t="s">
        <v>52</v>
      </c>
      <c r="B21" s="22"/>
      <c r="C21" s="22"/>
      <c r="D21" s="22">
        <v>6500</v>
      </c>
      <c r="E21" s="22"/>
      <c r="F21" s="22"/>
      <c r="G21" s="22"/>
      <c r="H21" s="22">
        <v>6500</v>
      </c>
      <c r="I21" s="22"/>
      <c r="J21" s="22"/>
      <c r="K21" s="22"/>
      <c r="L21" s="22">
        <v>6000</v>
      </c>
      <c r="M21" s="22"/>
      <c r="N21" s="22"/>
      <c r="O21" s="19">
        <f t="shared" si="2"/>
        <v>19000</v>
      </c>
      <c r="P21" s="14"/>
    </row>
    <row r="22" spans="1:16" x14ac:dyDescent="0.3">
      <c r="A22" s="8" t="s">
        <v>53</v>
      </c>
      <c r="B22" s="22">
        <v>2500</v>
      </c>
      <c r="C22" s="22"/>
      <c r="D22" s="22"/>
      <c r="E22" s="22"/>
      <c r="F22" s="22">
        <v>2500</v>
      </c>
      <c r="G22" s="22"/>
      <c r="H22" s="22"/>
      <c r="I22" s="22"/>
      <c r="J22" s="22">
        <v>2500</v>
      </c>
      <c r="K22" s="22"/>
      <c r="L22" s="22"/>
      <c r="M22" s="22"/>
      <c r="N22" s="22"/>
      <c r="O22" s="19">
        <f t="shared" si="2"/>
        <v>7500</v>
      </c>
      <c r="P22" s="14" t="s">
        <v>82</v>
      </c>
    </row>
    <row r="23" spans="1:16" x14ac:dyDescent="0.3">
      <c r="A23" s="8" t="s">
        <v>54</v>
      </c>
      <c r="B23" s="22">
        <v>3200</v>
      </c>
      <c r="C23" s="22"/>
      <c r="D23" s="22"/>
      <c r="E23" s="22"/>
      <c r="F23" s="22">
        <v>3200</v>
      </c>
      <c r="G23" s="22"/>
      <c r="H23" s="22"/>
      <c r="I23" s="22"/>
      <c r="J23" s="22">
        <v>3200</v>
      </c>
      <c r="K23" s="22"/>
      <c r="L23" s="22"/>
      <c r="M23" s="22"/>
      <c r="N23" s="22"/>
      <c r="O23" s="19">
        <f t="shared" si="2"/>
        <v>9600</v>
      </c>
      <c r="P23" s="14" t="s">
        <v>82</v>
      </c>
    </row>
    <row r="24" spans="1:16" x14ac:dyDescent="0.3">
      <c r="A24" s="8" t="s">
        <v>55</v>
      </c>
      <c r="B24" s="22">
        <v>2000</v>
      </c>
      <c r="C24" s="22">
        <v>2000</v>
      </c>
      <c r="D24" s="22">
        <v>2000</v>
      </c>
      <c r="E24" s="22">
        <v>2000</v>
      </c>
      <c r="F24" s="22">
        <v>2000</v>
      </c>
      <c r="G24" s="22">
        <v>2000</v>
      </c>
      <c r="H24" s="22">
        <v>2000</v>
      </c>
      <c r="I24" s="22">
        <v>500</v>
      </c>
      <c r="J24" s="22">
        <v>500</v>
      </c>
      <c r="K24" s="22">
        <v>2000</v>
      </c>
      <c r="L24" s="22">
        <v>2000</v>
      </c>
      <c r="M24" s="22">
        <v>2000</v>
      </c>
      <c r="N24" s="22">
        <v>2000</v>
      </c>
      <c r="O24" s="19">
        <f t="shared" si="2"/>
        <v>23000</v>
      </c>
      <c r="P24" s="14"/>
    </row>
    <row r="25" spans="1:16" x14ac:dyDescent="0.3">
      <c r="A25" s="8" t="s">
        <v>56</v>
      </c>
      <c r="B25" s="22"/>
      <c r="C25" s="22">
        <v>1500</v>
      </c>
      <c r="D25" s="22"/>
      <c r="E25" s="22"/>
      <c r="F25" s="22"/>
      <c r="G25" s="22">
        <v>1500</v>
      </c>
      <c r="H25" s="22"/>
      <c r="I25" s="22"/>
      <c r="J25" s="22"/>
      <c r="K25" s="22"/>
      <c r="L25" s="22">
        <v>1500</v>
      </c>
      <c r="M25" s="22"/>
      <c r="N25" s="22"/>
      <c r="O25" s="19">
        <f t="shared" si="2"/>
        <v>4500</v>
      </c>
      <c r="P25" s="14"/>
    </row>
    <row r="26" spans="1:16" x14ac:dyDescent="0.3">
      <c r="A26" s="8" t="s">
        <v>57</v>
      </c>
      <c r="B26" s="22">
        <v>4500</v>
      </c>
      <c r="C26" s="22"/>
      <c r="D26" s="22"/>
      <c r="E26" s="22"/>
      <c r="F26" s="22">
        <v>4500</v>
      </c>
      <c r="G26" s="22"/>
      <c r="H26" s="22"/>
      <c r="I26" s="22"/>
      <c r="J26" s="22">
        <v>4500</v>
      </c>
      <c r="K26" s="22"/>
      <c r="L26" s="22"/>
      <c r="M26" s="22"/>
      <c r="N26" s="22"/>
      <c r="O26" s="19">
        <f t="shared" si="2"/>
        <v>13500</v>
      </c>
      <c r="P26" s="14"/>
    </row>
    <row r="27" spans="1:16" x14ac:dyDescent="0.3">
      <c r="A27" s="8" t="s">
        <v>58</v>
      </c>
      <c r="B27" s="22"/>
      <c r="C27" s="22"/>
      <c r="D27" s="22"/>
      <c r="E27" s="22"/>
      <c r="F27" s="22">
        <v>800</v>
      </c>
      <c r="G27" s="22"/>
      <c r="H27" s="22"/>
      <c r="I27" s="22"/>
      <c r="J27" s="22">
        <v>800</v>
      </c>
      <c r="K27" s="22"/>
      <c r="L27" s="22"/>
      <c r="M27" s="22"/>
      <c r="N27" s="22">
        <v>800</v>
      </c>
      <c r="O27" s="19">
        <f t="shared" si="2"/>
        <v>2400</v>
      </c>
      <c r="P27" s="14"/>
    </row>
    <row r="28" spans="1:16" x14ac:dyDescent="0.3">
      <c r="A28" s="8" t="s">
        <v>59</v>
      </c>
      <c r="B28" s="22">
        <v>7500</v>
      </c>
      <c r="C28" s="22"/>
      <c r="D28" s="22"/>
      <c r="E28" s="22"/>
      <c r="F28" s="22">
        <v>7500</v>
      </c>
      <c r="G28" s="22"/>
      <c r="H28" s="22"/>
      <c r="I28" s="22"/>
      <c r="J28" s="22">
        <v>7500</v>
      </c>
      <c r="K28" s="22"/>
      <c r="L28" s="22"/>
      <c r="M28" s="22"/>
      <c r="N28" s="22"/>
      <c r="O28" s="19">
        <f t="shared" si="2"/>
        <v>22500</v>
      </c>
      <c r="P28" s="14" t="s">
        <v>83</v>
      </c>
    </row>
    <row r="29" spans="1:16" x14ac:dyDescent="0.3">
      <c r="A29" s="8" t="s">
        <v>60</v>
      </c>
      <c r="B29" s="22"/>
      <c r="C29" s="22"/>
      <c r="D29" s="22"/>
      <c r="E29" s="22"/>
      <c r="F29" s="22">
        <v>42000</v>
      </c>
      <c r="G29" s="22"/>
      <c r="H29" s="22"/>
      <c r="I29" s="22"/>
      <c r="J29" s="22"/>
      <c r="K29" s="22"/>
      <c r="L29" s="22"/>
      <c r="M29" s="22"/>
      <c r="N29" s="22">
        <v>36000</v>
      </c>
      <c r="O29" s="19">
        <f t="shared" si="2"/>
        <v>78000</v>
      </c>
      <c r="P29" s="14" t="s">
        <v>84</v>
      </c>
    </row>
    <row r="30" spans="1:16" x14ac:dyDescent="0.3">
      <c r="A30" s="8" t="s">
        <v>62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19">
        <f t="shared" si="2"/>
        <v>0</v>
      </c>
      <c r="P30" s="14"/>
    </row>
    <row r="31" spans="1:16" x14ac:dyDescent="0.3">
      <c r="A31" s="8" t="s">
        <v>64</v>
      </c>
      <c r="B31" s="22"/>
      <c r="C31" s="22"/>
      <c r="D31" s="22"/>
      <c r="E31" s="22">
        <v>20000</v>
      </c>
      <c r="F31" s="22"/>
      <c r="G31" s="22"/>
      <c r="H31" s="22">
        <v>20000</v>
      </c>
      <c r="I31" s="22"/>
      <c r="J31" s="22"/>
      <c r="K31" s="22"/>
      <c r="L31" s="22"/>
      <c r="M31" s="22"/>
      <c r="N31" s="22">
        <v>20000</v>
      </c>
      <c r="O31" s="19">
        <f t="shared" si="2"/>
        <v>60000</v>
      </c>
      <c r="P31" s="14" t="s">
        <v>85</v>
      </c>
    </row>
    <row r="32" spans="1:16" x14ac:dyDescent="0.3">
      <c r="A32" s="8" t="s">
        <v>66</v>
      </c>
      <c r="B32" s="22"/>
      <c r="C32" s="22"/>
      <c r="D32" s="22"/>
      <c r="E32" s="22"/>
      <c r="F32" s="22"/>
      <c r="G32" s="22"/>
      <c r="H32" s="22"/>
      <c r="I32" s="22"/>
      <c r="J32" s="22"/>
      <c r="K32" s="22">
        <v>35000</v>
      </c>
      <c r="L32" s="22"/>
      <c r="M32" s="22"/>
      <c r="N32" s="22"/>
      <c r="O32" s="19">
        <f t="shared" si="2"/>
        <v>35000</v>
      </c>
      <c r="P32" s="14" t="s">
        <v>86</v>
      </c>
    </row>
    <row r="33" spans="1:16" x14ac:dyDescent="0.3">
      <c r="A33" s="8" t="s">
        <v>68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19">
        <f t="shared" si="2"/>
        <v>0</v>
      </c>
      <c r="P33" s="14"/>
    </row>
    <row r="34" spans="1:16" x14ac:dyDescent="0.3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</row>
    <row r="35" spans="1:16" x14ac:dyDescent="0.3">
      <c r="A35" s="23" t="s">
        <v>69</v>
      </c>
      <c r="B35" s="24">
        <f t="shared" ref="B35:O35" si="3">SUM(B11:B15)</f>
        <v>95000</v>
      </c>
      <c r="C35" s="24">
        <f t="shared" si="3"/>
        <v>60000</v>
      </c>
      <c r="D35" s="24">
        <f t="shared" si="3"/>
        <v>50000</v>
      </c>
      <c r="E35" s="24">
        <f t="shared" si="3"/>
        <v>100000</v>
      </c>
      <c r="F35" s="24">
        <f t="shared" si="3"/>
        <v>80000</v>
      </c>
      <c r="G35" s="24">
        <f t="shared" si="3"/>
        <v>65000</v>
      </c>
      <c r="H35" s="24">
        <f t="shared" si="3"/>
        <v>90000</v>
      </c>
      <c r="I35" s="24">
        <f t="shared" si="3"/>
        <v>20000</v>
      </c>
      <c r="J35" s="24">
        <f t="shared" si="3"/>
        <v>0</v>
      </c>
      <c r="K35" s="24">
        <f t="shared" si="3"/>
        <v>28000</v>
      </c>
      <c r="L35" s="24">
        <f t="shared" si="3"/>
        <v>55000</v>
      </c>
      <c r="M35" s="24">
        <f t="shared" si="3"/>
        <v>80000</v>
      </c>
      <c r="N35" s="24">
        <f t="shared" si="3"/>
        <v>90000</v>
      </c>
      <c r="O35" s="24">
        <f t="shared" si="3"/>
        <v>813000</v>
      </c>
      <c r="P35" s="8"/>
    </row>
    <row r="36" spans="1:16" x14ac:dyDescent="0.3">
      <c r="A36" s="17" t="s">
        <v>70</v>
      </c>
      <c r="B36" s="19">
        <f t="shared" ref="B36:O36" si="4">SUM(B17:B33)</f>
        <v>53700</v>
      </c>
      <c r="C36" s="19">
        <f t="shared" si="4"/>
        <v>6500</v>
      </c>
      <c r="D36" s="19">
        <f t="shared" si="4"/>
        <v>11500</v>
      </c>
      <c r="E36" s="19">
        <f t="shared" si="4"/>
        <v>187000</v>
      </c>
      <c r="F36" s="19">
        <f t="shared" si="4"/>
        <v>83500</v>
      </c>
      <c r="G36" s="19">
        <f t="shared" si="4"/>
        <v>19500</v>
      </c>
      <c r="H36" s="19">
        <f t="shared" si="4"/>
        <v>198500</v>
      </c>
      <c r="I36" s="19">
        <f t="shared" si="4"/>
        <v>500</v>
      </c>
      <c r="J36" s="19">
        <f t="shared" si="4"/>
        <v>37000</v>
      </c>
      <c r="K36" s="19">
        <f t="shared" si="4"/>
        <v>57000</v>
      </c>
      <c r="L36" s="19">
        <f t="shared" si="4"/>
        <v>12500</v>
      </c>
      <c r="M36" s="19">
        <f t="shared" si="4"/>
        <v>5000</v>
      </c>
      <c r="N36" s="19">
        <f t="shared" si="4"/>
        <v>193800</v>
      </c>
      <c r="O36" s="19">
        <f t="shared" si="4"/>
        <v>866000</v>
      </c>
      <c r="P36" s="8"/>
    </row>
    <row r="37" spans="1:16" x14ac:dyDescent="0.3">
      <c r="A37" s="17" t="s">
        <v>71</v>
      </c>
      <c r="B37" s="25">
        <f t="shared" ref="B37:O37" si="5">B35-B36</f>
        <v>41300</v>
      </c>
      <c r="C37" s="25">
        <f t="shared" si="5"/>
        <v>53500</v>
      </c>
      <c r="D37" s="25">
        <f t="shared" si="5"/>
        <v>38500</v>
      </c>
      <c r="E37" s="25">
        <f t="shared" si="5"/>
        <v>-87000</v>
      </c>
      <c r="F37" s="25">
        <f t="shared" si="5"/>
        <v>-3500</v>
      </c>
      <c r="G37" s="25">
        <f t="shared" si="5"/>
        <v>45500</v>
      </c>
      <c r="H37" s="25">
        <f t="shared" si="5"/>
        <v>-108500</v>
      </c>
      <c r="I37" s="25">
        <f t="shared" si="5"/>
        <v>19500</v>
      </c>
      <c r="J37" s="25">
        <f t="shared" si="5"/>
        <v>-37000</v>
      </c>
      <c r="K37" s="25">
        <f t="shared" si="5"/>
        <v>-29000</v>
      </c>
      <c r="L37" s="25">
        <f t="shared" si="5"/>
        <v>42500</v>
      </c>
      <c r="M37" s="25">
        <f t="shared" si="5"/>
        <v>75000</v>
      </c>
      <c r="N37" s="25">
        <f t="shared" si="5"/>
        <v>-103800</v>
      </c>
      <c r="O37" s="25">
        <f t="shared" si="5"/>
        <v>-53000</v>
      </c>
      <c r="P37" s="8"/>
    </row>
    <row r="38" spans="1:16" x14ac:dyDescent="0.3">
      <c r="A38" s="26" t="s">
        <v>72</v>
      </c>
      <c r="B38" s="27">
        <f t="shared" ref="B38:N38" si="6">B9+B37</f>
        <v>161300</v>
      </c>
      <c r="C38" s="27">
        <f t="shared" si="6"/>
        <v>214800</v>
      </c>
      <c r="D38" s="27">
        <f t="shared" si="6"/>
        <v>253300</v>
      </c>
      <c r="E38" s="27">
        <f t="shared" si="6"/>
        <v>166300</v>
      </c>
      <c r="F38" s="27">
        <f t="shared" si="6"/>
        <v>162800</v>
      </c>
      <c r="G38" s="27">
        <f t="shared" si="6"/>
        <v>208300</v>
      </c>
      <c r="H38" s="27">
        <f t="shared" si="6"/>
        <v>99800</v>
      </c>
      <c r="I38" s="27">
        <f t="shared" si="6"/>
        <v>119300</v>
      </c>
      <c r="J38" s="27">
        <f t="shared" si="6"/>
        <v>82300</v>
      </c>
      <c r="K38" s="27">
        <f t="shared" si="6"/>
        <v>53300</v>
      </c>
      <c r="L38" s="27">
        <f t="shared" si="6"/>
        <v>95800</v>
      </c>
      <c r="M38" s="27">
        <f t="shared" si="6"/>
        <v>170800</v>
      </c>
      <c r="N38" s="27">
        <f t="shared" si="6"/>
        <v>67000</v>
      </c>
      <c r="O38" s="27">
        <f>N38</f>
        <v>67000</v>
      </c>
      <c r="P38" s="8"/>
    </row>
    <row r="39" spans="1:16" x14ac:dyDescent="0.3">
      <c r="A39" s="8" t="s">
        <v>73</v>
      </c>
      <c r="B39" s="28" t="str">
        <f t="shared" ref="B39:N39" si="7">IF(B38&lt;$B$5,"Below","")</f>
        <v/>
      </c>
      <c r="C39" s="28" t="str">
        <f t="shared" si="7"/>
        <v/>
      </c>
      <c r="D39" s="28" t="str">
        <f t="shared" si="7"/>
        <v/>
      </c>
      <c r="E39" s="28" t="str">
        <f t="shared" si="7"/>
        <v/>
      </c>
      <c r="F39" s="28" t="str">
        <f t="shared" si="7"/>
        <v/>
      </c>
      <c r="G39" s="28" t="str">
        <f t="shared" si="7"/>
        <v/>
      </c>
      <c r="H39" s="28" t="str">
        <f t="shared" si="7"/>
        <v>Below</v>
      </c>
      <c r="I39" s="28" t="str">
        <f t="shared" si="7"/>
        <v/>
      </c>
      <c r="J39" s="28" t="str">
        <f t="shared" si="7"/>
        <v>Below</v>
      </c>
      <c r="K39" s="28" t="str">
        <f t="shared" si="7"/>
        <v>Below</v>
      </c>
      <c r="L39" s="28" t="str">
        <f t="shared" si="7"/>
        <v>Below</v>
      </c>
      <c r="M39" s="28" t="str">
        <f t="shared" si="7"/>
        <v/>
      </c>
      <c r="N39" s="28" t="str">
        <f t="shared" si="7"/>
        <v>Below</v>
      </c>
      <c r="O39" s="8"/>
      <c r="P39" s="8"/>
    </row>
  </sheetData>
  <mergeCells count="1">
    <mergeCell ref="B2:D2"/>
  </mergeCells>
  <conditionalFormatting sqref="B38:N38">
    <cfRule type="expression" dxfId="0" priority="1">
      <formula>B38&lt;$B$5</formula>
    </cfRule>
  </conditionalFormatting>
  <pageMargins left="0.75" right="0.75" top="1" bottom="1" header="0.5" footer="0.5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Start here</vt:lpstr>
      <vt:lpstr>Forecast</vt:lpstr>
      <vt:lpstr>Example</vt:lpstr>
      <vt:lpstr>Example!Print_Area</vt:lpstr>
      <vt:lpstr>Forecast!Print_Area</vt:lpstr>
      <vt:lpstr>Example!Print_Titles</vt:lpstr>
      <vt:lpstr>Forecast!Print_Titles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13-week cash flow forecast</dc:title>
  <dc:subject>https://konzult.co.za/cash-flow-forecast-template</dc:subject>
  <dc:creator>Konzult Analytics</dc:creator>
  <cp:lastModifiedBy>Konzult Analytics</cp:lastModifiedBy>
  <dcterms:created xsi:type="dcterms:W3CDTF">2026-11-02T08:24:35Z</dcterms:created>
  <dcterms:modified xsi:type="dcterms:W3CDTF">2026-11-02T08:25:17Z</dcterms:modified>
</cp:coreProperties>
</file>